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24" activeTab="0"/>
  </bookViews>
  <sheets>
    <sheet name="1" sheetId="1" r:id="rId1"/>
  </sheets>
  <definedNames>
    <definedName name="Excel_BuiltIn_Print_Area" localSheetId="0">'1'!$C$1:$F$69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'1'!$A$1:$F$51,'1'!#REF!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<sst xmlns="http://schemas.openxmlformats.org/spreadsheetml/2006/main" count="64" uniqueCount="59">
  <si>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</si>
  <si>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</si>
  <si>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</si>
  <si>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</si>
  <si>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</si>
  <si>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</si>
  <si>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</si>
  <si>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</si>
  <si>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</si>
  <si>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</si>
  <si>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</si>
  <si>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</si>
  <si>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01.01.2021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</si>
  <si>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</si>
  <si>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</si>
  <si>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</si>
  <si>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</si>
  <si>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</si>
  <si>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</si>
  <si>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</si>
  <si>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№ 70</t>
  </si>
  <si>
    <t>ГОРЬКОГО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</si>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</sst>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164" fontId="2" fillId="0" borderId="13" xfId="60" applyFont="1" applyBorder="1" applyAlignment="1">
      <alignment horizontal="right"/>
    </xf>
    <xf numFmtId="164" fontId="3" fillId="0" borderId="13" xfId="60" applyFont="1" applyFill="1" applyBorder="1" applyAlignment="1">
      <alignment horizontal="right"/>
    </xf>
    <xf numFmtId="164" fontId="3" fillId="0" borderId="13" xfId="60" applyFont="1" applyBorder="1" applyAlignment="1">
      <alignment/>
    </xf>
    <xf numFmtId="164" fontId="56" fillId="0" borderId="13" xfId="60" applyFont="1" applyBorder="1" applyAlignment="1">
      <alignment/>
    </xf>
    <xf numFmtId="4" fontId="0" fillId="0" borderId="0" xfId="0" applyNumberFormat="1" applyAlignment="1">
      <alignment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164" fontId="2" fillId="0" borderId="13" xfId="60" applyFont="1" applyBorder="1" applyAlignment="1">
      <alignment horizontal="right"/>
    </xf>
    <xf numFmtId="164" fontId="3" fillId="0" borderId="19" xfId="60" applyFont="1" applyBorder="1" applyAlignment="1">
      <alignment horizontal="right"/>
    </xf>
    <xf numFmtId="164" fontId="3" fillId="0" borderId="20" xfId="60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2" fontId="20" fillId="0" borderId="24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5.28125" style="0" customWidth="1"/>
    <col min="5" max="5" width="16.421875" style="0" customWidth="1"/>
    <col min="6" max="6" width="18.421875" style="0" customWidth="1"/>
    <col min="7" max="7" width="14.28125" style="0" customWidth="1"/>
  </cols>
  <sheetData>
    <row r="1" spans="1:6" ht="30.75" customHeight="1">
      <c r="A1" s="87" t="s">
        <v>48</v>
      </c>
      <c r="B1" s="87"/>
      <c r="C1" s="87"/>
      <c r="D1" s="87"/>
      <c r="E1" s="87"/>
      <c r="F1" s="87"/>
    </row>
    <row r="2" spans="2:6" s="1" customFormat="1" ht="14.25" customHeight="1">
      <c r="B2" s="2" t="s">
        <v>0</v>
      </c>
      <c r="C2" s="34" t="s">
        <v>20</v>
      </c>
      <c r="D2" s="3" t="s">
        <v>1</v>
      </c>
      <c r="E2" s="88" t="s">
        <v>21</v>
      </c>
      <c r="F2" s="88"/>
    </row>
    <row r="3" spans="2:5" ht="14.25" customHeight="1">
      <c r="B3" s="4"/>
      <c r="C3" s="4"/>
      <c r="D3" s="4"/>
      <c r="E3" s="4"/>
    </row>
    <row r="4" spans="1:6" s="6" customFormat="1" ht="14.25" customHeight="1">
      <c r="A4" s="89" t="s">
        <v>22</v>
      </c>
      <c r="B4" s="89"/>
      <c r="C4" s="89"/>
      <c r="D4" s="89"/>
      <c r="E4" s="89"/>
      <c r="F4" s="5">
        <v>14117.10243</v>
      </c>
    </row>
    <row r="5" spans="1:6" ht="12.75">
      <c r="A5" s="4"/>
      <c r="C5" s="4"/>
      <c r="D5" s="4"/>
      <c r="E5" s="4"/>
      <c r="F5" s="7"/>
    </row>
    <row r="6" spans="1:6" ht="14.25" customHeight="1">
      <c r="A6" s="90" t="s">
        <v>49</v>
      </c>
      <c r="B6" s="90"/>
      <c r="C6" s="90"/>
      <c r="D6" s="90"/>
      <c r="E6" s="90"/>
      <c r="F6" s="35">
        <v>595985.84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91" t="s">
        <v>24</v>
      </c>
      <c r="D8" s="91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92">
        <v>163467.81</v>
      </c>
      <c r="D9" s="92"/>
      <c r="E9" s="64">
        <v>35165.97</v>
      </c>
      <c r="F9" s="65">
        <f>C9+E9</f>
        <v>198633.78</v>
      </c>
    </row>
    <row r="10" spans="2:6" s="4" customFormat="1" ht="14.25" customHeight="1">
      <c r="B10" s="43" t="s">
        <v>27</v>
      </c>
      <c r="C10" s="92">
        <f>12.74*F4*12</f>
        <v>2158222.6194984</v>
      </c>
      <c r="D10" s="92"/>
      <c r="E10" s="64">
        <f>2.88*F4*12</f>
        <v>487887.0599808</v>
      </c>
      <c r="F10" s="65">
        <f>C10+E10</f>
        <v>2646109.6794792</v>
      </c>
    </row>
    <row r="11" spans="2:6" s="4" customFormat="1" ht="14.25" customHeight="1">
      <c r="B11" s="43" t="s">
        <v>28</v>
      </c>
      <c r="C11" s="92">
        <f>2328707.01-126884</f>
        <v>2201823.01</v>
      </c>
      <c r="D11" s="92"/>
      <c r="E11" s="64">
        <f>1064562.86+126884</f>
        <v>1191446.86</v>
      </c>
      <c r="F11" s="65">
        <f>C11+E11</f>
        <v>3393269.87</v>
      </c>
    </row>
    <row r="12" spans="2:6" s="44" customFormat="1" ht="14.25" customHeight="1">
      <c r="B12" s="45" t="s">
        <v>51</v>
      </c>
      <c r="C12" s="93">
        <f>C9+C10-C11</f>
        <v>119867.4194984003</v>
      </c>
      <c r="D12" s="94"/>
      <c r="E12" s="66">
        <f>E9+E10-E11</f>
        <v>-668393.8300192001</v>
      </c>
      <c r="F12" s="67">
        <f>F9+F10-F11</f>
        <v>-548526.4105208004</v>
      </c>
    </row>
    <row r="13" spans="2:6" ht="14.25" customHeight="1">
      <c r="B13" s="8"/>
      <c r="C13" s="4"/>
      <c r="F13" s="9"/>
    </row>
    <row r="14" spans="1:6" s="10" customFormat="1" ht="14.25" customHeight="1">
      <c r="A14" s="95" t="s">
        <v>2</v>
      </c>
      <c r="B14" s="95"/>
      <c r="C14" s="95"/>
      <c r="D14" s="95"/>
      <c r="E14" s="95"/>
      <c r="F14" s="95"/>
    </row>
    <row r="15" spans="1:6" s="47" customFormat="1" ht="66" customHeight="1">
      <c r="A15" s="37" t="s">
        <v>3</v>
      </c>
      <c r="B15" s="96" t="s">
        <v>4</v>
      </c>
      <c r="C15" s="97"/>
      <c r="D15" s="46" t="s">
        <v>19</v>
      </c>
      <c r="E15" s="29" t="s">
        <v>29</v>
      </c>
      <c r="F15" s="12" t="s">
        <v>30</v>
      </c>
    </row>
    <row r="16" spans="1:6" s="31" customFormat="1" ht="42" customHeight="1">
      <c r="A16" s="38">
        <v>1</v>
      </c>
      <c r="B16" s="98" t="s">
        <v>31</v>
      </c>
      <c r="C16" s="99"/>
      <c r="D16" s="100">
        <v>12.74</v>
      </c>
      <c r="E16" s="100">
        <f>C10</f>
        <v>2158222.6194984</v>
      </c>
      <c r="F16" s="100">
        <f>C11</f>
        <v>2201823.01</v>
      </c>
    </row>
    <row r="17" spans="1:6" s="31" customFormat="1" ht="15" customHeight="1">
      <c r="A17" s="38">
        <v>2</v>
      </c>
      <c r="B17" s="84" t="s">
        <v>32</v>
      </c>
      <c r="C17" s="85" t="s">
        <v>5</v>
      </c>
      <c r="D17" s="101"/>
      <c r="E17" s="101"/>
      <c r="F17" s="101"/>
    </row>
    <row r="18" spans="1:6" s="31" customFormat="1" ht="15" customHeight="1">
      <c r="A18" s="38">
        <v>3</v>
      </c>
      <c r="B18" s="84" t="s">
        <v>33</v>
      </c>
      <c r="C18" s="85" t="s">
        <v>5</v>
      </c>
      <c r="D18" s="101"/>
      <c r="E18" s="101"/>
      <c r="F18" s="101"/>
    </row>
    <row r="19" spans="1:6" s="31" customFormat="1" ht="15" customHeight="1">
      <c r="A19" s="38">
        <v>4</v>
      </c>
      <c r="B19" s="84" t="s">
        <v>34</v>
      </c>
      <c r="C19" s="85" t="s">
        <v>5</v>
      </c>
      <c r="D19" s="101"/>
      <c r="E19" s="101"/>
      <c r="F19" s="101"/>
    </row>
    <row r="20" spans="1:6" s="31" customFormat="1" ht="15" customHeight="1">
      <c r="A20" s="38">
        <v>5</v>
      </c>
      <c r="B20" s="84" t="s">
        <v>35</v>
      </c>
      <c r="C20" s="85" t="s">
        <v>5</v>
      </c>
      <c r="D20" s="101"/>
      <c r="E20" s="101"/>
      <c r="F20" s="101"/>
    </row>
    <row r="21" spans="1:6" s="31" customFormat="1" ht="15" customHeight="1">
      <c r="A21" s="38">
        <v>6</v>
      </c>
      <c r="B21" s="84" t="s">
        <v>6</v>
      </c>
      <c r="C21" s="85" t="s">
        <v>5</v>
      </c>
      <c r="D21" s="102"/>
      <c r="E21" s="102"/>
      <c r="F21" s="102"/>
    </row>
    <row r="22" spans="1:6" s="33" customFormat="1" ht="14.25" customHeight="1">
      <c r="A22" s="32"/>
      <c r="B22" s="77" t="s">
        <v>36</v>
      </c>
      <c r="C22" s="78"/>
      <c r="D22" s="48">
        <f>SUM(D16:D21)</f>
        <v>12.74</v>
      </c>
      <c r="E22" s="49">
        <f>SUM(E16:E21)</f>
        <v>2158222.6194984</v>
      </c>
      <c r="F22" s="49">
        <f>SUM(F16:F21)</f>
        <v>2201823.01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83" t="s">
        <v>52</v>
      </c>
      <c r="B24" s="83"/>
      <c r="C24" s="83"/>
      <c r="D24" s="83"/>
      <c r="E24" s="83"/>
      <c r="F24" s="83"/>
    </row>
    <row r="25" spans="1:6" s="1" customFormat="1" ht="26.25" customHeight="1">
      <c r="A25" s="11" t="s">
        <v>3</v>
      </c>
      <c r="B25" s="81" t="s">
        <v>7</v>
      </c>
      <c r="C25" s="81"/>
      <c r="D25" s="81"/>
      <c r="E25" s="81"/>
      <c r="F25" s="18" t="s">
        <v>8</v>
      </c>
    </row>
    <row r="26" spans="1:6" ht="14.25" customHeight="1">
      <c r="A26" s="13">
        <v>1</v>
      </c>
      <c r="B26" s="82" t="s">
        <v>12</v>
      </c>
      <c r="C26" s="82"/>
      <c r="D26" s="82"/>
      <c r="E26" s="82"/>
      <c r="F26" s="30">
        <f>E9</f>
        <v>35165.97</v>
      </c>
    </row>
    <row r="27" spans="1:6" ht="14.25" customHeight="1">
      <c r="A27" s="79">
        <v>2</v>
      </c>
      <c r="B27" s="80" t="s">
        <v>53</v>
      </c>
      <c r="C27" s="80"/>
      <c r="D27" s="80"/>
      <c r="E27" s="80"/>
      <c r="F27" s="20">
        <f>SUM(F28:F30)</f>
        <v>505887.0599808</v>
      </c>
    </row>
    <row r="28" spans="1:6" ht="14.25" customHeight="1">
      <c r="A28" s="79"/>
      <c r="B28" s="72" t="s">
        <v>37</v>
      </c>
      <c r="C28" s="72"/>
      <c r="D28" s="72"/>
      <c r="E28" s="72"/>
      <c r="F28" s="19">
        <f>E10</f>
        <v>487887.0599808</v>
      </c>
    </row>
    <row r="29" spans="1:6" ht="14.25" customHeight="1">
      <c r="A29" s="79"/>
      <c r="B29" s="71" t="s">
        <v>10</v>
      </c>
      <c r="C29" s="71"/>
      <c r="D29" s="71"/>
      <c r="E29" s="71"/>
      <c r="F29" s="19">
        <v>18000</v>
      </c>
    </row>
    <row r="30" spans="1:6" ht="14.25" customHeight="1">
      <c r="A30" s="79"/>
      <c r="B30" s="71" t="s">
        <v>9</v>
      </c>
      <c r="C30" s="71"/>
      <c r="D30" s="71"/>
      <c r="E30" s="71"/>
      <c r="F30" s="19">
        <v>0</v>
      </c>
    </row>
    <row r="31" spans="1:6" ht="27" customHeight="1">
      <c r="A31" s="73">
        <v>3</v>
      </c>
      <c r="B31" s="76" t="s">
        <v>54</v>
      </c>
      <c r="C31" s="76"/>
      <c r="D31" s="76"/>
      <c r="E31" s="76"/>
      <c r="F31" s="36">
        <f>E11</f>
        <v>1191446.86</v>
      </c>
    </row>
    <row r="32" spans="1:6" ht="14.25" customHeight="1">
      <c r="A32" s="74"/>
      <c r="B32" s="71" t="s">
        <v>13</v>
      </c>
      <c r="C32" s="71"/>
      <c r="D32" s="71"/>
      <c r="E32" s="71"/>
      <c r="F32" s="19">
        <v>0</v>
      </c>
    </row>
    <row r="33" spans="1:6" ht="14.25" customHeight="1">
      <c r="A33" s="74"/>
      <c r="B33" s="71" t="s">
        <v>14</v>
      </c>
      <c r="C33" s="71"/>
      <c r="D33" s="71"/>
      <c r="E33" s="71"/>
      <c r="F33" s="19">
        <v>0</v>
      </c>
    </row>
    <row r="34" spans="1:7" ht="14.25" customHeight="1">
      <c r="A34" s="74"/>
      <c r="B34" s="71" t="s">
        <v>15</v>
      </c>
      <c r="C34" s="71"/>
      <c r="D34" s="71"/>
      <c r="E34" s="71"/>
      <c r="F34" s="19">
        <v>810609</v>
      </c>
      <c r="G34" s="68"/>
    </row>
    <row r="35" spans="1:6" ht="14.25" customHeight="1">
      <c r="A35" s="74"/>
      <c r="B35" s="71" t="s">
        <v>16</v>
      </c>
      <c r="C35" s="71"/>
      <c r="D35" s="71"/>
      <c r="E35" s="71"/>
      <c r="F35" s="19">
        <v>33895.6</v>
      </c>
    </row>
    <row r="36" spans="1:6" ht="14.25" customHeight="1">
      <c r="A36" s="74"/>
      <c r="B36" s="71" t="s">
        <v>17</v>
      </c>
      <c r="C36" s="71"/>
      <c r="D36" s="71"/>
      <c r="E36" s="71"/>
      <c r="F36" s="19">
        <v>0</v>
      </c>
    </row>
    <row r="37" spans="1:6" ht="14.25" customHeight="1">
      <c r="A37" s="75"/>
      <c r="B37" s="72" t="s">
        <v>47</v>
      </c>
      <c r="C37" s="72"/>
      <c r="D37" s="72"/>
      <c r="E37" s="72"/>
      <c r="F37" s="19">
        <f>220058.26+126884</f>
        <v>346942.26</v>
      </c>
    </row>
    <row r="38" spans="1:6" s="22" customFormat="1" ht="14.25" customHeight="1">
      <c r="A38" s="50">
        <v>4</v>
      </c>
      <c r="B38" s="69" t="s">
        <v>55</v>
      </c>
      <c r="C38" s="69"/>
      <c r="D38" s="69"/>
      <c r="E38" s="69"/>
      <c r="F38" s="21">
        <f>F26+F28-F31</f>
        <v>-668393.8300192001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0" t="s">
        <v>38</v>
      </c>
      <c r="B40" s="70"/>
      <c r="C40" s="70"/>
      <c r="D40" s="70"/>
      <c r="E40" s="70"/>
      <c r="F40" s="70"/>
    </row>
    <row r="41" spans="1:7" ht="14.25" customHeight="1">
      <c r="A41" s="25"/>
      <c r="B41" s="51" t="s">
        <v>39</v>
      </c>
      <c r="C41" s="52"/>
      <c r="D41" s="53" t="s">
        <v>56</v>
      </c>
      <c r="E41" s="52" t="s">
        <v>57</v>
      </c>
      <c r="F41" s="52" t="s">
        <v>58</v>
      </c>
      <c r="G41" s="54" t="s">
        <v>40</v>
      </c>
    </row>
    <row r="42" spans="1:7" ht="14.25" customHeight="1">
      <c r="A42" s="25"/>
      <c r="B42" s="51" t="s">
        <v>41</v>
      </c>
      <c r="C42" s="52"/>
      <c r="D42" s="52">
        <f>145281.4-52693.08</f>
        <v>92588.31999999999</v>
      </c>
      <c r="E42" s="55">
        <v>527311.75</v>
      </c>
      <c r="F42" s="55">
        <v>503650.11</v>
      </c>
      <c r="G42" s="56">
        <f>D42+E42-F42</f>
        <v>116249.95999999996</v>
      </c>
    </row>
    <row r="43" spans="1:7" ht="14.25" customHeight="1">
      <c r="A43" s="25"/>
      <c r="B43" s="51" t="s">
        <v>42</v>
      </c>
      <c r="C43" s="52"/>
      <c r="D43" s="52"/>
      <c r="E43" s="55"/>
      <c r="F43" s="55"/>
      <c r="G43" s="56">
        <f>D43+E43-F43</f>
        <v>0</v>
      </c>
    </row>
    <row r="44" spans="1:7" ht="14.25" customHeight="1">
      <c r="A44" s="25"/>
      <c r="B44" s="51" t="s">
        <v>43</v>
      </c>
      <c r="C44" s="52"/>
      <c r="D44" s="52">
        <f>514187.97-94022.52</f>
        <v>420165.44999999995</v>
      </c>
      <c r="E44" s="55">
        <v>2646109.68</v>
      </c>
      <c r="F44" s="55">
        <v>2638931.91</v>
      </c>
      <c r="G44" s="56">
        <f>D44+E44-F44</f>
        <v>427343.21999999974</v>
      </c>
    </row>
    <row r="45" spans="1:7" ht="14.25" customHeight="1">
      <c r="A45" s="25"/>
      <c r="B45" s="51" t="s">
        <v>44</v>
      </c>
      <c r="C45" s="52"/>
      <c r="D45" s="52"/>
      <c r="E45" s="55"/>
      <c r="F45" s="55"/>
      <c r="G45" s="56">
        <f>D45+E45-F45</f>
        <v>0</v>
      </c>
    </row>
    <row r="46" spans="1:7" ht="14.25" customHeight="1">
      <c r="A46" s="25"/>
      <c r="B46" s="57" t="s">
        <v>45</v>
      </c>
      <c r="C46" s="58"/>
      <c r="D46" s="59"/>
      <c r="E46" s="55"/>
      <c r="F46" s="55"/>
      <c r="G46" s="56">
        <f>D46+E46-F46</f>
        <v>0</v>
      </c>
    </row>
    <row r="47" spans="1:7" ht="14.25" customHeight="1">
      <c r="A47" s="25"/>
      <c r="B47" s="57" t="s">
        <v>46</v>
      </c>
      <c r="C47" s="58"/>
      <c r="D47" s="59">
        <f>24723.16</f>
        <v>24723.16</v>
      </c>
      <c r="E47" s="55">
        <v>159607.89</v>
      </c>
      <c r="F47" s="55">
        <v>131938.39</v>
      </c>
      <c r="G47" s="56">
        <f>D47+E47-F47</f>
        <v>52392.66</v>
      </c>
    </row>
    <row r="48" spans="1:7" s="10" customFormat="1" ht="14.25" customHeight="1">
      <c r="A48" s="60"/>
      <c r="B48" s="61" t="s">
        <v>11</v>
      </c>
      <c r="C48" s="62"/>
      <c r="D48" s="63">
        <f>SUM(D42:D47)</f>
        <v>537476.9299999999</v>
      </c>
      <c r="E48" s="63">
        <f>SUM(E42:E47)</f>
        <v>3333029.3200000003</v>
      </c>
      <c r="F48" s="63">
        <f>SUM(F42:F47)</f>
        <v>3274520.41</v>
      </c>
      <c r="G48" s="63">
        <f>SUM(G42:G47)</f>
        <v>595985.8399999997</v>
      </c>
    </row>
    <row r="49" spans="1:6" ht="14.25" customHeight="1">
      <c r="A49" s="25"/>
      <c r="B49" s="26"/>
      <c r="C49" s="26"/>
      <c r="D49" s="28"/>
      <c r="E49" s="28"/>
      <c r="F49" s="27"/>
    </row>
    <row r="50" spans="1:6" ht="14.25" customHeight="1">
      <c r="A50" s="25"/>
      <c r="B50" s="26"/>
      <c r="C50" s="26"/>
      <c r="D50" s="28"/>
      <c r="E50" s="28"/>
      <c r="F50" s="27"/>
    </row>
    <row r="51" spans="1:6" ht="14.25" customHeight="1">
      <c r="A51" s="86" t="s">
        <v>18</v>
      </c>
      <c r="B51" s="86"/>
      <c r="C51" s="86"/>
      <c r="D51" s="86"/>
      <c r="E51" s="86"/>
      <c r="F51" s="86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 selectLockedCells="1" selectUnlockedCells="1"/>
  <mergeCells count="40">
    <mergeCell ref="A51:F5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B38:E38"/>
    <mergeCell ref="A40:F40"/>
    <mergeCell ref="B33:E33"/>
    <mergeCell ref="B34:E34"/>
    <mergeCell ref="B35:E35"/>
    <mergeCell ref="B36:E36"/>
    <mergeCell ref="B37:E37"/>
    <mergeCell ref="A31:A37"/>
    <mergeCell ref="B31:E31"/>
    <mergeCell ref="B32:E32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2022-03-28T10:04:19Z</cp:lastPrinted>
  <dcterms:created xsi:type="dcterms:W3CDTF">2022-03-23T09:22:07Z</dcterms:created>
  <dcterms:modified xsi:type="dcterms:W3CDTF">2023-03-31T12:06:31Z</dcterms:modified>
  <cp:category/>
  <cp:version/>
  <cp:contentType/>
  <cp:contentStatus/>
</cp:coreProperties>
</file>